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<sst xmlns="http://schemas.openxmlformats.org/spreadsheetml/2006/main" count="46" uniqueCount="46">
  <si>
    <t xml:space="preserve"/>
  </si>
  <si>
    <t xml:space="preserve">IUS067</t>
  </si>
  <si>
    <t xml:space="preserve">Ud</t>
  </si>
  <si>
    <t xml:space="preserve">Pozo para toma de muestras, prefabricado, de polietileno.</t>
  </si>
  <si>
    <r>
      <rPr>
        <sz val="8.25"/>
        <color rgb="FF000000"/>
        <rFont val="Arial"/>
        <family val="2"/>
      </rPr>
      <t xml:space="preserve">Pozo para toma de muestras, monobloque, de polietileno de alta densidad, de 800 mm de diámetro nominal y 3,5 m de altura nominal, sobre falso piso de 30 cm de espesor de concreto armado f'c=350 kg/cm² (35 MPa), no expuesto a ciclos de congelamiento y deshielo, exposición a sulfatos moderada, con baja permeabilidad en exposición al agua, expuesto a cloruros provenientes de productos descongelantes, sal, agua salobre, agua del mar, o salpicaduras del mismo origen, tamaño máximo del agregado 19 mm, consistencia blanda, encastre del cuerpo del colector 10 cm en dicha falso piso, ligeramente armada con malla electrosoldada Q-335 cocada 150x150 mm de acero trefilado corrugado ASTM A 82-94 y losa alrededor del acceso del cono de 150x150 cm y 20 cm de espesor de concreto simple f'c=315 kg/cm² (31 MPa), no expuesto a ciclos de congelamiento y deshielo, exposición a sulfatos severa, con baja permeabilidad en exposición al agua, no expuesto a cloruros, tamaño máximo del agregado 19 mm, consistencia blanda, con cierre de tapa circular y marco de fundición carga de rotura 250 kN, instalado en junto a sardineles de aceras o zonas de las cunetas de las calles. El precio incluye los equipos y la maquinaria necesarios para el desplazamiento y la disposición en obra de los elementos, pero no incluye la excavación ni el relleno del trasdós.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</si>
  <si>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</si>
  <si>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</si>
  <si>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</si>
  <si>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</si>
  <si>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</si>
  <si>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</si>
  <si>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</si>
  <si>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mt10haf055hqc</t>
  </si>
  <si>
    <t xml:space="preserve">m³</t>
  </si>
  <si>
    <t xml:space="preserve">Concreto f'c=350 kg/cm² (35 MPa), no expuesto a ciclos de congelamiento y deshielo, exposición a sulfatos moderada, con baja permeabilidad en exposición al agua, expuesto a cloruros provenientes de productos descongelantes, sal, agua salobre, agua del mar, o salpicaduras del mismo origen, tamaño máximo del agregado 19 mm, consistencia blanda, premezclado en planta, según el Reglamento Nacional de Edificaciones NTE E.060.</t>
  </si>
  <si>
    <t xml:space="preserve">mt07ame090ljc</t>
  </si>
  <si>
    <t xml:space="preserve">m²</t>
  </si>
  <si>
    <t xml:space="preserve">Malla electrosoldada Q-335 cocada 150x150 mm, con alambres longitudinales de 8 mm de diámetro y alambres transversales de 8,0 mm de diámetro, de acero trefilado corrugado ASTM A 82-94, según ASTM A 185.</t>
  </si>
  <si>
    <t xml:space="preserve">mt11ras150f</t>
  </si>
  <si>
    <t xml:space="preserve">Ud</t>
  </si>
  <si>
    <t xml:space="preserve">Pozo para toma de muestras, monobloque, de polietileno de alta densidad, de 800 mm de diámetro nominal y 3,5 m de altura nominal, con cono reductor de 600 mm de diámetro nominal en el acceso, con la escalera instalada, base con superficie acanalada, dos tubos pasantes con corte para toma de muestras, uno de 400 mm de diámetro y uno de 200 mm de diámetro y manguito de unión con junta elástica en las entradas.</t>
  </si>
  <si>
    <t xml:space="preserve">mt10hmf055ftb</t>
  </si>
  <si>
    <t xml:space="preserve">m³</t>
  </si>
  <si>
    <t xml:space="preserve">Concreto simple f'c=315 kg/cm² (31 MPa), no expuesto a ciclos de congelamiento y deshielo, exposición a sulfatos severa, con baja permeabilidad en exposición al agua, no expuesto a cloruros, tamaño máximo del agregado 19 mm, consistencia blanda, premezclado en planta, según el Reglamento Nacional de Edificaciones NTE E.060.</t>
  </si>
  <si>
    <t xml:space="preserve">mt46tpr010g</t>
  </si>
  <si>
    <t xml:space="preserve">Ud</t>
  </si>
  <si>
    <t xml:space="preserve">Tapa circular y marco de fundición dúctil de 660 mm de diámetro exterior y 40 mm de altura, paso libre de 550 mm, para pozo, carga de rotura 250 kN. Tapa revestida con pintura bituminosa y marco sin cierre ni junta.</t>
  </si>
  <si>
    <t xml:space="preserve">Subtotal materiales:</t>
  </si>
  <si>
    <t xml:space="preserve">Equipos</t>
  </si>
  <si>
    <t xml:space="preserve">mq04cag010a</t>
  </si>
  <si>
    <t xml:space="preserve">h</t>
  </si>
  <si>
    <t xml:space="preserve">Camión con grúa de hasta 6 t.</t>
  </si>
  <si>
    <t xml:space="preserve">Subtotal equipos:</t>
  </si>
  <si>
    <t xml:space="preserve">Mano de obra</t>
  </si>
  <si>
    <t xml:space="preserve">mo041</t>
  </si>
  <si>
    <t xml:space="preserve">h</t>
  </si>
  <si>
    <t xml:space="preserve">Operario de construcción de obra civil.</t>
  </si>
  <si>
    <t xml:space="preserve">mo087</t>
  </si>
  <si>
    <t xml:space="preserve">h</t>
  </si>
  <si>
    <t xml:space="preserve">Oficial de construcción de obra civil.</t>
  </si>
  <si>
    <t xml:space="preserve">Subtotal mano de obra:</t>
  </si>
  <si>
    <t xml:space="preserve">Herramientas</t>
  </si>
  <si>
    <t xml:space="preserve">%</t>
  </si>
  <si>
    <t xml:space="preserve">Herramientas</t>
  </si>
  <si>
    <t xml:space="preserve">Coste de mantenimiento decenal: S/. 372,32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</si>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</sst>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0.68" customWidth="1"/>
    <col min="4" max="4" width="7.65" customWidth="1"/>
    <col min="5" max="5" width="69.19" customWidth="1"/>
    <col min="6" max="6" width="12.07" customWidth="1"/>
    <col min="7" max="7" width="13.94"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
      <c r="D10" s="10" t="s">
        <v>13</v>
      </c>
      <c r="E10" s="1" t="s">
        <v>14</v>
      </c>
      <c r="F10" s="11">
        <v>0.398</v>
      </c>
      <c r="G10" s="12">
        <v>283.88</v>
      </c>
      <c r="H10" s="12">
        <f ca="1">ROUND(INDIRECT(ADDRESS(ROW()+(0), COLUMN()+(-2), 1))*INDIRECT(ADDRESS(ROW()+(0), COLUMN()+(-1), 1)), 2)</f>
        <v>112.98</v>
      </c>
    </row>
    <row r="11" spans="1:8" ht="34.50" thickBot="1" customHeight="1">
      <c r="A11" s="1" t="s">
        <v>15</v>
      </c>
      <c r="B11" s="1"/>
      <c r="C11" s="1"/>
      <c r="D11" s="10" t="s">
        <v>16</v>
      </c>
      <c r="E11" s="1" t="s">
        <v>17</v>
      </c>
      <c r="F11" s="11">
        <v>1.327</v>
      </c>
      <c r="G11" s="12">
        <v>24.11</v>
      </c>
      <c r="H11" s="12">
        <f ca="1">ROUND(INDIRECT(ADDRESS(ROW()+(0), COLUMN()+(-2), 1))*INDIRECT(ADDRESS(ROW()+(0), COLUMN()+(-1), 1)), 2)</f>
        <v>31.99</v>
      </c>
    </row>
    <row r="12" spans="1:8" ht="66.00" thickBot="1" customHeight="1">
      <c r="A12" s="1" t="s">
        <v>18</v>
      </c>
      <c r="B12" s="1"/>
      <c r="C12" s="1"/>
      <c r="D12" s="10" t="s">
        <v>19</v>
      </c>
      <c r="E12" s="1" t="s">
        <v>20</v>
      </c>
      <c r="F12" s="11">
        <v>1</v>
      </c>
      <c r="G12" s="12">
        <v>6685.52</v>
      </c>
      <c r="H12" s="12">
        <f ca="1">ROUND(INDIRECT(ADDRESS(ROW()+(0), COLUMN()+(-2), 1))*INDIRECT(ADDRESS(ROW()+(0), COLUMN()+(-1), 1)), 2)</f>
        <v>6685.52</v>
      </c>
    </row>
    <row r="13" spans="1:8" ht="55.50" thickBot="1" customHeight="1">
      <c r="A13" s="1" t="s">
        <v>21</v>
      </c>
      <c r="B13" s="1"/>
      <c r="C13" s="1"/>
      <c r="D13" s="10" t="s">
        <v>22</v>
      </c>
      <c r="E13" s="1" t="s">
        <v>23</v>
      </c>
      <c r="F13" s="11">
        <v>0.349</v>
      </c>
      <c r="G13" s="12">
        <v>269.84</v>
      </c>
      <c r="H13" s="12">
        <f ca="1">ROUND(INDIRECT(ADDRESS(ROW()+(0), COLUMN()+(-2), 1))*INDIRECT(ADDRESS(ROW()+(0), COLUMN()+(-1), 1)), 2)</f>
        <v>94.17</v>
      </c>
    </row>
    <row r="14" spans="1:8" ht="34.50" thickBot="1" customHeight="1">
      <c r="A14" s="1" t="s">
        <v>24</v>
      </c>
      <c r="B14" s="1"/>
      <c r="C14" s="1"/>
      <c r="D14" s="10" t="s">
        <v>25</v>
      </c>
      <c r="E14" s="1" t="s">
        <v>26</v>
      </c>
      <c r="F14" s="13">
        <v>1</v>
      </c>
      <c r="G14" s="14">
        <v>226.48</v>
      </c>
      <c r="H14" s="14">
        <f ca="1">ROUND(INDIRECT(ADDRESS(ROW()+(0), COLUMN()+(-2), 1))*INDIRECT(ADDRESS(ROW()+(0), COLUMN()+(-1), 1)), 2)</f>
        <v>226.48</v>
      </c>
    </row>
    <row r="15" spans="1:8" ht="13.50" thickBot="1" customHeight="1">
      <c r="A15" s="15"/>
      <c r="B15" s="15"/>
      <c r="C15" s="15"/>
      <c r="D15" s="15"/>
      <c r="E15" s="15"/>
      <c r="F15" s="9" t="s">
        <v>27</v>
      </c>
      <c r="G15" s="9"/>
      <c r="H15" s="17">
        <f ca="1">ROUND(SUM(INDIRECT(ADDRESS(ROW()+(-1), COLUMN()+(0), 1)),INDIRECT(ADDRESS(ROW()+(-2), COLUMN()+(0), 1)),INDIRECT(ADDRESS(ROW()+(-3), COLUMN()+(0), 1)),INDIRECT(ADDRESS(ROW()+(-4), COLUMN()+(0), 1)),INDIRECT(ADDRESS(ROW()+(-5), COLUMN()+(0), 1))), 2)</f>
        <v>7151.14</v>
      </c>
    </row>
    <row r="16" spans="1:8" ht="13.50" thickBot="1" customHeight="1">
      <c r="A16" s="15">
        <v>2</v>
      </c>
      <c r="B16" s="15"/>
      <c r="C16" s="15"/>
      <c r="D16" s="15"/>
      <c r="E16" s="18" t="s">
        <v>28</v>
      </c>
      <c r="F16" s="18"/>
      <c r="G16" s="15"/>
      <c r="H16" s="15"/>
    </row>
    <row r="17" spans="1:8" ht="13.50" thickBot="1" customHeight="1">
      <c r="A17" s="1" t="s">
        <v>29</v>
      </c>
      <c r="B17" s="1"/>
      <c r="C17" s="1"/>
      <c r="D17" s="10" t="s">
        <v>30</v>
      </c>
      <c r="E17" s="1" t="s">
        <v>31</v>
      </c>
      <c r="F17" s="13">
        <v>0.267</v>
      </c>
      <c r="G17" s="14">
        <v>166.09</v>
      </c>
      <c r="H17" s="14">
        <f ca="1">ROUND(INDIRECT(ADDRESS(ROW()+(0), COLUMN()+(-2), 1))*INDIRECT(ADDRESS(ROW()+(0), COLUMN()+(-1), 1)), 2)</f>
        <v>44.35</v>
      </c>
    </row>
    <row r="18" spans="1:8" ht="13.50" thickBot="1" customHeight="1">
      <c r="A18" s="15"/>
      <c r="B18" s="15"/>
      <c r="C18" s="15"/>
      <c r="D18" s="15"/>
      <c r="E18" s="15"/>
      <c r="F18" s="9" t="s">
        <v>32</v>
      </c>
      <c r="G18" s="9"/>
      <c r="H18" s="17">
        <f ca="1">ROUND(SUM(INDIRECT(ADDRESS(ROW()+(-1), COLUMN()+(0), 1))), 2)</f>
        <v>44.35</v>
      </c>
    </row>
    <row r="19" spans="1:8" ht="13.50" thickBot="1" customHeight="1">
      <c r="A19" s="15">
        <v>3</v>
      </c>
      <c r="B19" s="15"/>
      <c r="C19" s="15"/>
      <c r="D19" s="15"/>
      <c r="E19" s="18" t="s">
        <v>33</v>
      </c>
      <c r="F19" s="18"/>
      <c r="G19" s="15"/>
      <c r="H19" s="15"/>
    </row>
    <row r="20" spans="1:8" ht="13.50" thickBot="1" customHeight="1">
      <c r="A20" s="1" t="s">
        <v>34</v>
      </c>
      <c r="B20" s="1"/>
      <c r="C20" s="1"/>
      <c r="D20" s="10" t="s">
        <v>35</v>
      </c>
      <c r="E20" s="1" t="s">
        <v>36</v>
      </c>
      <c r="F20" s="11">
        <v>2.49</v>
      </c>
      <c r="G20" s="12">
        <v>31.29</v>
      </c>
      <c r="H20" s="12">
        <f ca="1">ROUND(INDIRECT(ADDRESS(ROW()+(0), COLUMN()+(-2), 1))*INDIRECT(ADDRESS(ROW()+(0), COLUMN()+(-1), 1)), 2)</f>
        <v>77.91</v>
      </c>
    </row>
    <row r="21" spans="1:8" ht="13.50" thickBot="1" customHeight="1">
      <c r="A21" s="1" t="s">
        <v>37</v>
      </c>
      <c r="B21" s="1"/>
      <c r="C21" s="1"/>
      <c r="D21" s="10" t="s">
        <v>38</v>
      </c>
      <c r="E21" s="1" t="s">
        <v>39</v>
      </c>
      <c r="F21" s="13">
        <v>1.245</v>
      </c>
      <c r="G21" s="14">
        <v>21.72</v>
      </c>
      <c r="H21" s="14">
        <f ca="1">ROUND(INDIRECT(ADDRESS(ROW()+(0), COLUMN()+(-2), 1))*INDIRECT(ADDRESS(ROW()+(0), COLUMN()+(-1), 1)), 2)</f>
        <v>27.04</v>
      </c>
    </row>
    <row r="22" spans="1:8" ht="13.50" thickBot="1" customHeight="1">
      <c r="A22" s="15"/>
      <c r="B22" s="15"/>
      <c r="C22" s="15"/>
      <c r="D22" s="15"/>
      <c r="E22" s="15"/>
      <c r="F22" s="9" t="s">
        <v>40</v>
      </c>
      <c r="G22" s="9"/>
      <c r="H22" s="17">
        <f ca="1">ROUND(SUM(INDIRECT(ADDRESS(ROW()+(-1), COLUMN()+(0), 1)),INDIRECT(ADDRESS(ROW()+(-2), COLUMN()+(0), 1))), 2)</f>
        <v>104.95</v>
      </c>
    </row>
    <row r="23" spans="1:8" ht="13.50" thickBot="1" customHeight="1">
      <c r="A23" s="15">
        <v>4</v>
      </c>
      <c r="B23" s="15"/>
      <c r="C23" s="15"/>
      <c r="D23" s="15"/>
      <c r="E23" s="18" t="s">
        <v>41</v>
      </c>
      <c r="F23" s="18"/>
      <c r="G23" s="15"/>
      <c r="H23" s="15"/>
    </row>
    <row r="24" spans="1:8" ht="13.50" thickBot="1" customHeight="1">
      <c r="A24" s="19"/>
      <c r="B24" s="19"/>
      <c r="C24" s="19"/>
      <c r="D24" s="20" t="s">
        <v>42</v>
      </c>
      <c r="E24" s="19" t="s">
        <v>43</v>
      </c>
      <c r="F24" s="13">
        <v>2</v>
      </c>
      <c r="G24" s="14">
        <f ca="1">ROUND(SUM(INDIRECT(ADDRESS(ROW()+(-2), COLUMN()+(1), 1)),INDIRECT(ADDRESS(ROW()+(-6), COLUMN()+(1), 1)),INDIRECT(ADDRESS(ROW()+(-9), COLUMN()+(1), 1))), 2)</f>
        <v>7300.44</v>
      </c>
      <c r="H24" s="14">
        <f ca="1">ROUND(INDIRECT(ADDRESS(ROW()+(0), COLUMN()+(-2), 1))*INDIRECT(ADDRESS(ROW()+(0), COLUMN()+(-1), 1))/100, 2)</f>
        <v>146.01</v>
      </c>
    </row>
    <row r="25" spans="1:8" ht="13.50" thickBot="1" customHeight="1">
      <c r="A25" s="21" t="s">
        <v>44</v>
      </c>
      <c r="B25" s="21"/>
      <c r="C25" s="21"/>
      <c r="D25" s="22"/>
      <c r="E25" s="23"/>
      <c r="F25" s="24" t="s">
        <v>45</v>
      </c>
      <c r="G25" s="25"/>
      <c r="H25" s="26">
        <f ca="1">ROUND(SUM(INDIRECT(ADDRESS(ROW()+(-1), COLUMN()+(0), 1)),INDIRECT(ADDRESS(ROW()+(-3), COLUMN()+(0), 1)),INDIRECT(ADDRESS(ROW()+(-7), COLUMN()+(0), 1)),INDIRECT(ADDRESS(ROW()+(-10), COLUMN()+(0), 1))), 2)</f>
        <v>7446.45</v>
      </c>
    </row>
  </sheetData>
  <mergeCells count="29">
    <mergeCell ref="A1:H1"/>
    <mergeCell ref="C3:H3"/>
    <mergeCell ref="A5:H5"/>
    <mergeCell ref="A8:C8"/>
    <mergeCell ref="A9:C9"/>
    <mergeCell ref="E9:F9"/>
    <mergeCell ref="A10:C10"/>
    <mergeCell ref="A11:C11"/>
    <mergeCell ref="A12:C12"/>
    <mergeCell ref="A13:C13"/>
    <mergeCell ref="A14:C14"/>
    <mergeCell ref="A15:C15"/>
    <mergeCell ref="F15:G15"/>
    <mergeCell ref="A16:C16"/>
    <mergeCell ref="E16:F16"/>
    <mergeCell ref="A17:C17"/>
    <mergeCell ref="A18:C18"/>
    <mergeCell ref="F18:G18"/>
    <mergeCell ref="A19:C19"/>
    <mergeCell ref="E19:F19"/>
    <mergeCell ref="A20:C20"/>
    <mergeCell ref="A21:C21"/>
    <mergeCell ref="A22:C22"/>
    <mergeCell ref="F22:G22"/>
    <mergeCell ref="A23:C23"/>
    <mergeCell ref="E23:F23"/>
    <mergeCell ref="A24:C24"/>
    <mergeCell ref="A25:E25"/>
    <mergeCell ref="F25:G25"/>
  </mergeCells>
  <pageMargins left="0.147638" right="0.147638" top="0.206693" bottom="0.206693" header="0.0" footer="0.0"/>
  <pageSetup paperSize="9" orientation="portrait"/>
  <rowBreaks count="0" manualBreakCount="0">
    </rowBreaks>
</worksheet>
</file>