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<sst xmlns="http://schemas.openxmlformats.org/spreadsheetml/2006/main" count="47" uniqueCount="47">
  <si>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</si>
  <si>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ICV152</t>
  </si>
  <si>
    <t xml:space="preserve">Ud</t>
  </si>
  <si>
    <t xml:space="preserve">Equipo agua-agua, bomba de calor, para producción de agua caliente sanitaria y calefacción.</t>
  </si>
  <si>
    <r>
      <rPr>
        <sz val="8.25"/>
        <color rgb="FF000000"/>
        <rFont val="Arial"/>
        <family val="2"/>
      </rPr>
      <t xml:space="preserve">Equipo agua-agua, bomba de calor, para producción de agua caliente sanitaria y calefacción, formado por bomba de calor, agua-agua, para gas R-407C, clase de eficiencia energética A++, con temperatura de salida del agua menor de 54°C, clase de eficiencia energética A++, con temperatura de salida del agua mayor de 54°C, potencia calorífica 15 kW, COP 5,5, potencia sonora 43 dBA, presión sonora 41 dBA, dimensiones 740x600x650 mm, peso 169 kg, alimentación trifásica (400V/50Hz), con intercambiador de placas externo, soporte de pared con kit de fijación para el intercambiador de placas, medidor de energía, resistencia eléctrica de apoyo configurable a 2 kW, a 4 kW y a 6 kW, bombas de circulación de alta eficiencia en el circuito primario y en el circuito de calefacción, válvula de 3 vías, para producción de agua caliente sanitaria, grupos de seguridad en el circuito primario, en el circuito de calefacción y en el circuito para producción de agua caliente sanitaria, y contacto SG-ready para integración en un sistema de gestión energética inteligente e interacumulador de agua caliente sanitaria de acero inoxidable AISI 316, de 500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</si>
  <si>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</si>
  <si>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</si>
  <si>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</si>
  <si>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</si>
  <si>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</si>
  <si>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</si>
  <si>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</si>
  <si>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mt42wol016d</t>
  </si>
  <si>
    <t xml:space="preserve">Ud</t>
  </si>
  <si>
    <t xml:space="preserve">Bomba de calor, agua-agua, para gas R-407C, clase de eficiencia energética A++, con temperatura de salida del agua menor de 54°C, clase de eficiencia energética A++, con temperatura de salida del agua mayor de 54°C, potencia calorífica 15 kW, COP 5,5, potencia sonora 43 dBA, presión sonora 41 dBA, dimensiones 740x600x650 mm, peso 169 kg, alimentación trifásica (400V/50Hz), con intercambiador de placas externo, soporte de pared con kit de fijación para el intercambiador de placas, medidor de energía, resistencia eléctrica de apoyo configurable a 2 kW, a 4 kW y a 6 kW, bombas de circulación de alta eficiencia en el circuito primario y en el circuito de calefacción, válvula de 3 vías, para producción de agua caliente sanitaria, grupos de seguridad en el circuito primario, en el circuito de calefacción y en el circuito para producción de agua caliente sanitaria, y contacto SG-ready para integración en un sistema de gestión energética inteligente.</t>
  </si>
  <si>
    <t xml:space="preserve">mt42eco100dh</t>
  </si>
  <si>
    <t xml:space="preserve">Ud</t>
  </si>
  <si>
    <t xml:space="preserve">Interacumulador de agua caliente sanitaria de acero inoxidable AISI 316, de 500 litros de capacidad, clase de eficiencia energética C, de 670 mm de diámetro exterior, 1911 mm de altura total, 8 bar de presión de trabajo, con serpentín espiral corrugado flexible de 4,42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</si>
  <si>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</si>
  <si>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</si>
  <si>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</si>
  <si>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</si>
  <si>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</si>
  <si>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</si>
  <si>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</si>
  <si>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</si>
  <si>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</si>
  <si>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</si>
  <si>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</si>
  <si>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</si>
  <si>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</si>
  <si>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</si>
  <si>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</si>
  <si>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Subtotal materiales:</t>
  </si>
  <si>
    <t xml:space="preserve">Mano de obra</t>
  </si>
  <si>
    <t xml:space="preserve">mo005</t>
  </si>
  <si>
    <t xml:space="preserve">h</t>
  </si>
  <si>
    <t xml:space="preserve">Operario instalador de climatización.</t>
  </si>
  <si>
    <t xml:space="preserve">mo104</t>
  </si>
  <si>
    <t xml:space="preserve">h</t>
  </si>
  <si>
    <t xml:space="preserve">Oficial instalador de climatización.</t>
  </si>
  <si>
    <t xml:space="preserve">Subtotal mano de obra:</t>
  </si>
  <si>
    <t xml:space="preserve">Herramientas</t>
  </si>
  <si>
    <t xml:space="preserve">%</t>
  </si>
  <si>
    <t xml:space="preserve">Herramientas</t>
  </si>
  <si>
    <t xml:space="preserve">Coste de mantenimiento decenal: S/. 54.593,69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</si>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</sst>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9.87" customWidth="1"/>
    <col min="6" max="6" width="10.71" customWidth="1"/>
    <col min="7" max="7" width="13.26"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66753.9</v>
      </c>
      <c r="H10" s="12">
        <f ca="1">ROUND(INDIRECT(ADDRESS(ROW()+(0), COLUMN()+(-2), 1))*INDIRECT(ADDRESS(ROW()+(0), COLUMN()+(-1), 1)), 2)</f>
        <v>66753.9</v>
      </c>
    </row>
    <row r="11" spans="1:8" ht="66.00" thickBot="1" customHeight="1">
      <c r="A11" s="1" t="s">
        <v>15</v>
      </c>
      <c r="B11" s="1"/>
      <c r="C11" s="1"/>
      <c r="D11" s="10" t="s">
        <v>16</v>
      </c>
      <c r="E11" s="1" t="s">
        <v>17</v>
      </c>
      <c r="F11" s="11">
        <v>1</v>
      </c>
      <c r="G11" s="12">
        <v>14957.5</v>
      </c>
      <c r="H11" s="12">
        <f ca="1">ROUND(INDIRECT(ADDRESS(ROW()+(0), COLUMN()+(-2), 1))*INDIRECT(ADDRESS(ROW()+(0), COLUMN()+(-1), 1)), 2)</f>
        <v>14957.5</v>
      </c>
    </row>
    <row r="12" spans="1:8" ht="34.50" thickBot="1" customHeight="1">
      <c r="A12" s="1" t="s">
        <v>18</v>
      </c>
      <c r="B12" s="1"/>
      <c r="C12" s="1"/>
      <c r="D12" s="10" t="s">
        <v>19</v>
      </c>
      <c r="E12" s="1" t="s">
        <v>20</v>
      </c>
      <c r="F12" s="11">
        <v>1</v>
      </c>
      <c r="G12" s="12">
        <v>68.8</v>
      </c>
      <c r="H12" s="12">
        <f ca="1">ROUND(INDIRECT(ADDRESS(ROW()+(0), COLUMN()+(-2), 1))*INDIRECT(ADDRESS(ROW()+(0), COLUMN()+(-1), 1)), 2)</f>
        <v>68.8</v>
      </c>
    </row>
    <row r="13" spans="1:8" ht="24.00" thickBot="1" customHeight="1">
      <c r="A13" s="1" t="s">
        <v>21</v>
      </c>
      <c r="B13" s="1"/>
      <c r="C13" s="1"/>
      <c r="D13" s="10" t="s">
        <v>22</v>
      </c>
      <c r="E13" s="1" t="s">
        <v>23</v>
      </c>
      <c r="F13" s="11">
        <v>4</v>
      </c>
      <c r="G13" s="12">
        <v>136.98</v>
      </c>
      <c r="H13" s="12">
        <f ca="1">ROUND(INDIRECT(ADDRESS(ROW()+(0), COLUMN()+(-2), 1))*INDIRECT(ADDRESS(ROW()+(0), COLUMN()+(-1), 1)), 2)</f>
        <v>547.92</v>
      </c>
    </row>
    <row r="14" spans="1:8" ht="24.00" thickBot="1" customHeight="1">
      <c r="A14" s="1" t="s">
        <v>24</v>
      </c>
      <c r="B14" s="1"/>
      <c r="C14" s="1"/>
      <c r="D14" s="10" t="s">
        <v>25</v>
      </c>
      <c r="E14" s="1" t="s">
        <v>26</v>
      </c>
      <c r="F14" s="11">
        <v>1</v>
      </c>
      <c r="G14" s="12">
        <v>277.87</v>
      </c>
      <c r="H14" s="12">
        <f ca="1">ROUND(INDIRECT(ADDRESS(ROW()+(0), COLUMN()+(-2), 1))*INDIRECT(ADDRESS(ROW()+(0), COLUMN()+(-1), 1)), 2)</f>
        <v>277.87</v>
      </c>
    </row>
    <row r="15" spans="1:8" ht="13.50" thickBot="1" customHeight="1">
      <c r="A15" s="1" t="s">
        <v>27</v>
      </c>
      <c r="B15" s="1"/>
      <c r="C15" s="1"/>
      <c r="D15" s="10" t="s">
        <v>28</v>
      </c>
      <c r="E15" s="1" t="s">
        <v>29</v>
      </c>
      <c r="F15" s="11">
        <v>4</v>
      </c>
      <c r="G15" s="12">
        <v>44.79</v>
      </c>
      <c r="H15" s="12">
        <f ca="1">ROUND(INDIRECT(ADDRESS(ROW()+(0), COLUMN()+(-2), 1))*INDIRECT(ADDRESS(ROW()+(0), COLUMN()+(-1), 1)), 2)</f>
        <v>179.16</v>
      </c>
    </row>
    <row r="16" spans="1:8" ht="13.50" thickBot="1" customHeight="1">
      <c r="A16" s="1" t="s">
        <v>30</v>
      </c>
      <c r="B16" s="1"/>
      <c r="C16" s="1"/>
      <c r="D16" s="10" t="s">
        <v>31</v>
      </c>
      <c r="E16" s="1" t="s">
        <v>32</v>
      </c>
      <c r="F16" s="13">
        <v>4</v>
      </c>
      <c r="G16" s="14">
        <v>61.84</v>
      </c>
      <c r="H16" s="14">
        <f ca="1">ROUND(INDIRECT(ADDRESS(ROW()+(0), COLUMN()+(-2), 1))*INDIRECT(ADDRESS(ROW()+(0), COLUMN()+(-1), 1)), 2)</f>
        <v>247.36</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83032.4</v>
      </c>
    </row>
    <row r="18" spans="1:8" ht="13.50" thickBot="1" customHeight="1">
      <c r="A18" s="15">
        <v>2</v>
      </c>
      <c r="B18" s="15"/>
      <c r="C18" s="15"/>
      <c r="D18" s="15"/>
      <c r="E18" s="18" t="s">
        <v>34</v>
      </c>
      <c r="F18" s="18"/>
      <c r="G18" s="15"/>
      <c r="H18" s="15"/>
    </row>
    <row r="19" spans="1:8" ht="13.50" thickBot="1" customHeight="1">
      <c r="A19" s="1" t="s">
        <v>35</v>
      </c>
      <c r="B19" s="1"/>
      <c r="C19" s="1"/>
      <c r="D19" s="10" t="s">
        <v>36</v>
      </c>
      <c r="E19" s="1" t="s">
        <v>37</v>
      </c>
      <c r="F19" s="11">
        <v>11.102</v>
      </c>
      <c r="G19" s="12">
        <v>32.15</v>
      </c>
      <c r="H19" s="12">
        <f ca="1">ROUND(INDIRECT(ADDRESS(ROW()+(0), COLUMN()+(-2), 1))*INDIRECT(ADDRESS(ROW()+(0), COLUMN()+(-1), 1)), 2)</f>
        <v>356.93</v>
      </c>
    </row>
    <row r="20" spans="1:8" ht="13.50" thickBot="1" customHeight="1">
      <c r="A20" s="1" t="s">
        <v>38</v>
      </c>
      <c r="B20" s="1"/>
      <c r="C20" s="1"/>
      <c r="D20" s="10" t="s">
        <v>39</v>
      </c>
      <c r="E20" s="1" t="s">
        <v>40</v>
      </c>
      <c r="F20" s="13">
        <v>11.102</v>
      </c>
      <c r="G20" s="14">
        <v>21.68</v>
      </c>
      <c r="H20" s="14">
        <f ca="1">ROUND(INDIRECT(ADDRESS(ROW()+(0), COLUMN()+(-2), 1))*INDIRECT(ADDRESS(ROW()+(0), COLUMN()+(-1), 1)), 2)</f>
        <v>240.69</v>
      </c>
    </row>
    <row r="21" spans="1:8" ht="13.50" thickBot="1" customHeight="1">
      <c r="A21" s="15"/>
      <c r="B21" s="15"/>
      <c r="C21" s="15"/>
      <c r="D21" s="15"/>
      <c r="E21" s="15"/>
      <c r="F21" s="9" t="s">
        <v>41</v>
      </c>
      <c r="G21" s="9"/>
      <c r="H21" s="17">
        <f ca="1">ROUND(SUM(INDIRECT(ADDRESS(ROW()+(-1), COLUMN()+(0), 1)),INDIRECT(ADDRESS(ROW()+(-2), COLUMN()+(0), 1))), 2)</f>
        <v>597.62</v>
      </c>
    </row>
    <row r="22" spans="1:8" ht="13.50" thickBot="1" customHeight="1">
      <c r="A22" s="15">
        <v>3</v>
      </c>
      <c r="B22" s="15"/>
      <c r="C22" s="15"/>
      <c r="D22" s="15"/>
      <c r="E22" s="18" t="s">
        <v>42</v>
      </c>
      <c r="F22" s="18"/>
      <c r="G22" s="15"/>
      <c r="H22" s="15"/>
    </row>
    <row r="23" spans="1:8" ht="13.50" thickBot="1" customHeight="1">
      <c r="A23" s="19"/>
      <c r="B23" s="19"/>
      <c r="C23" s="19"/>
      <c r="D23" s="20" t="s">
        <v>43</v>
      </c>
      <c r="E23" s="19" t="s">
        <v>44</v>
      </c>
      <c r="F23" s="13">
        <v>2</v>
      </c>
      <c r="G23" s="14">
        <f ca="1">ROUND(SUM(INDIRECT(ADDRESS(ROW()+(-2), COLUMN()+(1), 1)),INDIRECT(ADDRESS(ROW()+(-6), COLUMN()+(1), 1))), 2)</f>
        <v>83630</v>
      </c>
      <c r="H23" s="14">
        <f ca="1">ROUND(INDIRECT(ADDRESS(ROW()+(0), COLUMN()+(-2), 1))*INDIRECT(ADDRESS(ROW()+(0), COLUMN()+(-1), 1))/100, 2)</f>
        <v>1672.6</v>
      </c>
    </row>
    <row r="24" spans="1:8" ht="13.50" thickBot="1" customHeight="1">
      <c r="A24" s="21" t="s">
        <v>45</v>
      </c>
      <c r="B24" s="21"/>
      <c r="C24" s="21"/>
      <c r="D24" s="22"/>
      <c r="E24" s="23"/>
      <c r="F24" s="24" t="s">
        <v>46</v>
      </c>
      <c r="G24" s="25"/>
      <c r="H24" s="26">
        <f ca="1">ROUND(SUM(INDIRECT(ADDRESS(ROW()+(-1), COLUMN()+(0), 1)),INDIRECT(ADDRESS(ROW()+(-3), COLUMN()+(0), 1)),INDIRECT(ADDRESS(ROW()+(-7), COLUMN()+(0), 1))), 2)</f>
        <v>85302.6</v>
      </c>
    </row>
  </sheetData>
  <mergeCells count="26">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F17:G17"/>
    <mergeCell ref="A18:C18"/>
    <mergeCell ref="E18:F18"/>
    <mergeCell ref="A19:C19"/>
    <mergeCell ref="A20:C20"/>
    <mergeCell ref="A21:C21"/>
    <mergeCell ref="F21:G21"/>
    <mergeCell ref="A22:C22"/>
    <mergeCell ref="E22:F22"/>
    <mergeCell ref="A23:C23"/>
    <mergeCell ref="A24:E24"/>
    <mergeCell ref="F24:G24"/>
  </mergeCells>
  <pageMargins left="0.147638" right="0.147638" top="0.206693" bottom="0.206693" header="0.0" footer="0.0"/>
  <pageSetup paperSize="9" orientation="portrait"/>
  <rowBreaks count="0" manualBreakCount="0">
    </rowBreaks>
</worksheet>
</file>